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Анализ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47" i="1"/>
  <c r="J47"/>
  <c r="J17"/>
  <c r="K17" s="1"/>
  <c r="F47"/>
  <c r="E47" s="1"/>
  <c r="E17"/>
  <c r="F45"/>
  <c r="D47" l="1"/>
  <c r="D46"/>
  <c r="C46"/>
  <c r="D45"/>
  <c r="D44"/>
  <c r="D43"/>
  <c r="C43"/>
  <c r="D42"/>
  <c r="D41"/>
  <c r="C16"/>
  <c r="D17" l="1"/>
  <c r="D16"/>
  <c r="D15"/>
  <c r="D14"/>
  <c r="D12"/>
  <c r="D11"/>
  <c r="E16"/>
  <c r="J16"/>
  <c r="K16" s="1"/>
  <c r="F46"/>
  <c r="E46" l="1"/>
  <c r="J46"/>
  <c r="K46" s="1"/>
  <c r="E14"/>
  <c r="J14" l="1"/>
  <c r="K14" s="1"/>
  <c r="F44"/>
  <c r="E44" l="1"/>
  <c r="J44"/>
  <c r="K44" s="1"/>
  <c r="F43" l="1"/>
  <c r="F42"/>
  <c r="J42"/>
  <c r="F41"/>
  <c r="J41"/>
  <c r="C13"/>
  <c r="D13" l="1"/>
  <c r="E13" s="1"/>
  <c r="E41"/>
  <c r="K41"/>
  <c r="E42"/>
  <c r="K42"/>
  <c r="E43"/>
  <c r="J43"/>
  <c r="K43" s="1"/>
  <c r="E12" l="1"/>
  <c r="E11"/>
  <c r="J11"/>
  <c r="K11" s="1"/>
  <c r="J15"/>
  <c r="K15" s="1"/>
  <c r="J45"/>
  <c r="K45" s="1"/>
  <c r="J12" l="1"/>
  <c r="K12" s="1"/>
  <c r="J13"/>
  <c r="K13" s="1"/>
  <c r="E45" l="1"/>
  <c r="E15"/>
</calcChain>
</file>

<file path=xl/sharedStrings.xml><?xml version="1.0" encoding="utf-8"?>
<sst xmlns="http://schemas.openxmlformats.org/spreadsheetml/2006/main" count="87" uniqueCount="36">
  <si>
    <t>(тыс. руб.)</t>
  </si>
  <si>
    <t>Период</t>
  </si>
  <si>
    <t>*</t>
  </si>
  <si>
    <t>**</t>
  </si>
  <si>
    <t>В.Г. Лифанов</t>
  </si>
  <si>
    <t xml:space="preserve">        Председатель контрольно-ревизионной службы</t>
  </si>
  <si>
    <t>краевого бюджета</t>
  </si>
  <si>
    <t>местного бюджета</t>
  </si>
  <si>
    <t xml:space="preserve">Сравнительный анализ расходов </t>
  </si>
  <si>
    <t>Расходы на капитальные вложения за счет средств</t>
  </si>
  <si>
    <t>Доля в общих</t>
  </si>
  <si>
    <t>Всего</t>
  </si>
  <si>
    <t>бюдж. расходах</t>
  </si>
  <si>
    <t>бюдж. расходов</t>
  </si>
  <si>
    <t>без учета трансфертов на компенсацию выпадающих доходов организаций ЖКХ</t>
  </si>
  <si>
    <t>Справочно:</t>
  </si>
  <si>
    <t>2014 г.</t>
  </si>
  <si>
    <t>2015 г.</t>
  </si>
  <si>
    <t xml:space="preserve">по объектам капитального строительства и ремонта </t>
  </si>
  <si>
    <t>Приложение 7</t>
  </si>
  <si>
    <t xml:space="preserve">Приобретение </t>
  </si>
  <si>
    <t>Сумма</t>
  </si>
  <si>
    <t>Доля</t>
  </si>
  <si>
    <t>основных средств</t>
  </si>
  <si>
    <t>с приобр. ОС</t>
  </si>
  <si>
    <t>в расходах</t>
  </si>
  <si>
    <t>приобретение автобусов</t>
  </si>
  <si>
    <t>2016 г.</t>
  </si>
  <si>
    <t>2017г.</t>
  </si>
  <si>
    <t>2018 г.</t>
  </si>
  <si>
    <t>2019 г. (*)</t>
  </si>
  <si>
    <t>2020 г. (**)</t>
  </si>
  <si>
    <t>в бюджете  ЗАТО Железногорск за 2014-2020 годы</t>
  </si>
  <si>
    <t>текущие показатели действующего бюджета</t>
  </si>
  <si>
    <t>проектные показатели предстоящего года</t>
  </si>
  <si>
    <t>капитальных вложений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</si>
</sst>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%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b/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" fontId="10" fillId="2" borderId="6">
      <alignment horizontal="right" vertical="top" shrinkToFit="1"/>
    </xf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right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Alignment="1">
      <alignment horizontal="right"/>
    </xf>
    <xf numFmtId="0" fontId="0" fillId="0" borderId="1" xfId="0" applyBorder="1"/>
    <xf numFmtId="0" fontId="1" fillId="0" borderId="1" xfId="0" applyFont="1" applyBorder="1"/>
    <xf numFmtId="165" fontId="6" fillId="0" borderId="1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54"/>
  <sheetViews>
    <sheetView tabSelected="1" topLeftCell="A4" workbookViewId="0">
      <selection activeCell="K17" sqref="K17"/>
    </sheetView>
  </sheetViews>
  <sheetFormatPr defaultRowHeight="15"/>
  <cols>
    <col min="1" max="1" width="12" customWidth="1"/>
    <col min="2" max="2" width="26.7109375" customWidth="1"/>
    <col min="3" max="3" width="24.85546875" customWidth="1"/>
    <col min="4" max="4" width="25.5703125" customWidth="1"/>
    <col min="5" max="5" width="17" customWidth="1"/>
    <col min="6" max="6" width="18.5703125" customWidth="1"/>
    <col min="8" max="8" width="26.7109375" customWidth="1"/>
    <col min="9" max="9" width="13.28515625" customWidth="1"/>
    <col min="10" max="10" width="16" customWidth="1"/>
    <col min="11" max="11" width="14.85546875" customWidth="1"/>
  </cols>
  <sheetData>
    <row r="2" spans="1:11" ht="15.75">
      <c r="F2" s="16" t="s">
        <v>19</v>
      </c>
    </row>
    <row r="3" spans="1:11" ht="15.7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1" ht="18.75">
      <c r="A4" s="22" t="s">
        <v>8</v>
      </c>
      <c r="B4" s="22"/>
      <c r="C4" s="22"/>
      <c r="D4" s="22"/>
      <c r="E4" s="22"/>
      <c r="F4" s="22"/>
      <c r="G4" s="1"/>
      <c r="H4" s="1"/>
      <c r="I4" s="1"/>
      <c r="J4" s="1"/>
    </row>
    <row r="5" spans="1:11" ht="18.75">
      <c r="A5" s="22" t="s">
        <v>18</v>
      </c>
      <c r="B5" s="22"/>
      <c r="C5" s="22"/>
      <c r="D5" s="22"/>
      <c r="E5" s="22"/>
      <c r="F5" s="22"/>
      <c r="G5" s="1"/>
      <c r="H5" s="1"/>
      <c r="I5" s="1"/>
      <c r="J5" s="1"/>
    </row>
    <row r="6" spans="1:11" ht="18.75">
      <c r="A6" s="22" t="s">
        <v>32</v>
      </c>
      <c r="B6" s="22"/>
      <c r="C6" s="22"/>
      <c r="D6" s="22"/>
      <c r="E6" s="22"/>
      <c r="F6" s="22"/>
      <c r="G6" s="1"/>
      <c r="H6" s="1"/>
      <c r="I6" s="1"/>
      <c r="J6" s="1"/>
    </row>
    <row r="7" spans="1:11" ht="18.75">
      <c r="A7" s="22" t="s">
        <v>0</v>
      </c>
      <c r="B7" s="22"/>
      <c r="C7" s="22"/>
      <c r="D7" s="22"/>
      <c r="E7" s="22"/>
      <c r="F7" s="22"/>
      <c r="G7" s="1"/>
      <c r="H7" s="15" t="s">
        <v>15</v>
      </c>
      <c r="I7" s="1"/>
      <c r="J7" s="1"/>
      <c r="K7" s="1"/>
    </row>
    <row r="8" spans="1:11" ht="18.75">
      <c r="A8" s="3"/>
      <c r="B8" s="3"/>
      <c r="C8" s="3"/>
      <c r="D8" s="3"/>
      <c r="E8" s="1"/>
      <c r="F8" s="1"/>
      <c r="G8" s="1"/>
      <c r="H8" s="1"/>
      <c r="I8" s="1"/>
      <c r="J8" s="1"/>
      <c r="K8" s="1"/>
    </row>
    <row r="9" spans="1:11" ht="15.75">
      <c r="A9" s="23" t="s">
        <v>1</v>
      </c>
      <c r="B9" s="28" t="s">
        <v>9</v>
      </c>
      <c r="C9" s="28"/>
      <c r="D9" s="10" t="s">
        <v>11</v>
      </c>
      <c r="E9" s="10" t="s">
        <v>10</v>
      </c>
      <c r="F9" s="10" t="s">
        <v>11</v>
      </c>
      <c r="G9" s="1"/>
      <c r="H9" s="10" t="s">
        <v>20</v>
      </c>
      <c r="I9" s="10" t="s">
        <v>21</v>
      </c>
      <c r="J9" s="10" t="s">
        <v>11</v>
      </c>
      <c r="K9" s="10" t="s">
        <v>22</v>
      </c>
    </row>
    <row r="10" spans="1:11" ht="15.75">
      <c r="A10" s="24"/>
      <c r="B10" s="6" t="s">
        <v>6</v>
      </c>
      <c r="C10" s="6" t="s">
        <v>7</v>
      </c>
      <c r="D10" s="11" t="s">
        <v>35</v>
      </c>
      <c r="E10" s="11" t="s">
        <v>12</v>
      </c>
      <c r="F10" s="11" t="s">
        <v>13</v>
      </c>
      <c r="G10" s="1"/>
      <c r="H10" s="11" t="s">
        <v>23</v>
      </c>
      <c r="I10" s="11" t="s">
        <v>0</v>
      </c>
      <c r="J10" s="11" t="s">
        <v>24</v>
      </c>
      <c r="K10" s="11" t="s">
        <v>25</v>
      </c>
    </row>
    <row r="11" spans="1:11" ht="15.75">
      <c r="A11" s="7" t="s">
        <v>16</v>
      </c>
      <c r="B11" s="8">
        <v>39412.66012</v>
      </c>
      <c r="C11" s="8">
        <v>173029.02338999999</v>
      </c>
      <c r="D11" s="12">
        <f t="shared" ref="D11:D17" si="0">B11+C11</f>
        <v>212441.68351</v>
      </c>
      <c r="E11" s="13">
        <f t="shared" ref="E11:E14" si="1">D11/F11</f>
        <v>3.987185476652761E-2</v>
      </c>
      <c r="F11" s="8">
        <v>5328111.3897000002</v>
      </c>
      <c r="G11" s="1"/>
      <c r="H11" s="17"/>
      <c r="I11" s="17"/>
      <c r="J11" s="8">
        <f t="shared" ref="J11" si="2">D11+I11</f>
        <v>212441.68351</v>
      </c>
      <c r="K11" s="19">
        <f t="shared" ref="K11" si="3">J11/F11</f>
        <v>3.987185476652761E-2</v>
      </c>
    </row>
    <row r="12" spans="1:11" ht="15.75">
      <c r="A12" s="7" t="s">
        <v>17</v>
      </c>
      <c r="B12" s="8">
        <v>16747.44414</v>
      </c>
      <c r="C12" s="8">
        <v>54654.064639999997</v>
      </c>
      <c r="D12" s="12">
        <f t="shared" si="0"/>
        <v>71401.508780000004</v>
      </c>
      <c r="E12" s="13">
        <f t="shared" si="1"/>
        <v>1.9605348694212751E-2</v>
      </c>
      <c r="F12" s="8">
        <v>3641940.26302</v>
      </c>
      <c r="G12" s="1"/>
      <c r="H12" s="18" t="s">
        <v>26</v>
      </c>
      <c r="I12" s="8">
        <v>36330.74</v>
      </c>
      <c r="J12" s="8">
        <f>D12+I12</f>
        <v>107732.24877999999</v>
      </c>
      <c r="K12" s="19">
        <f>J12/F12</f>
        <v>2.9581003805555384E-2</v>
      </c>
    </row>
    <row r="13" spans="1:11" ht="15.75">
      <c r="A13" s="7" t="s">
        <v>27</v>
      </c>
      <c r="B13" s="8">
        <v>9036.4</v>
      </c>
      <c r="C13" s="8">
        <f>98972.53387+39000</f>
        <v>137972.53386999998</v>
      </c>
      <c r="D13" s="12">
        <f t="shared" si="0"/>
        <v>147008.93386999998</v>
      </c>
      <c r="E13" s="13">
        <f t="shared" si="1"/>
        <v>3.8107372350784673E-2</v>
      </c>
      <c r="F13" s="8">
        <v>3857755.7255000002</v>
      </c>
      <c r="G13" s="1"/>
      <c r="H13" s="18" t="s">
        <v>26</v>
      </c>
      <c r="I13" s="8">
        <v>33390</v>
      </c>
      <c r="J13" s="8">
        <f>D13+I13</f>
        <v>180398.93386999998</v>
      </c>
      <c r="K13" s="19">
        <f>J13/F13</f>
        <v>4.6762663762651438E-2</v>
      </c>
    </row>
    <row r="14" spans="1:11" ht="15.75">
      <c r="A14" s="7" t="s">
        <v>28</v>
      </c>
      <c r="B14" s="8">
        <v>8912.1885899999997</v>
      </c>
      <c r="C14" s="8">
        <v>46199.386989999999</v>
      </c>
      <c r="D14" s="12">
        <f t="shared" si="0"/>
        <v>55111.575579999997</v>
      </c>
      <c r="E14" s="13">
        <f t="shared" si="1"/>
        <v>1.5773742628123907E-2</v>
      </c>
      <c r="F14" s="8">
        <v>3493880.7408799999</v>
      </c>
      <c r="G14" s="1"/>
      <c r="H14" s="18" t="s">
        <v>26</v>
      </c>
      <c r="I14" s="8">
        <v>39869.332999999999</v>
      </c>
      <c r="J14" s="8">
        <f t="shared" ref="J14" si="4">D14+I14</f>
        <v>94980.908579999988</v>
      </c>
      <c r="K14" s="19">
        <f t="shared" ref="K14" si="5">J14/F14</f>
        <v>2.7184931491415831E-2</v>
      </c>
    </row>
    <row r="15" spans="1:11" ht="15.75">
      <c r="A15" s="7" t="s">
        <v>29</v>
      </c>
      <c r="B15" s="8">
        <v>26720.848190000001</v>
      </c>
      <c r="C15" s="8">
        <v>79176.341079999998</v>
      </c>
      <c r="D15" s="12">
        <f t="shared" si="0"/>
        <v>105897.18927</v>
      </c>
      <c r="E15" s="13">
        <f t="shared" ref="E15:E17" si="6">D15/F15</f>
        <v>2.9412331122147278E-2</v>
      </c>
      <c r="F15" s="8">
        <v>3600435.0974499998</v>
      </c>
      <c r="G15" s="1"/>
      <c r="H15" s="18" t="s">
        <v>26</v>
      </c>
      <c r="I15" s="8">
        <v>26937.4</v>
      </c>
      <c r="J15" s="8">
        <f>D15+I15</f>
        <v>132834.58927</v>
      </c>
      <c r="K15" s="19">
        <f>J15/F15</f>
        <v>3.6894037991152734E-2</v>
      </c>
    </row>
    <row r="16" spans="1:11" ht="15.75">
      <c r="A16" s="7" t="s">
        <v>30</v>
      </c>
      <c r="B16" s="8">
        <v>26084.892049999999</v>
      </c>
      <c r="C16" s="8">
        <f>140570.89488+2000+4700</f>
        <v>147270.89488000001</v>
      </c>
      <c r="D16" s="12">
        <f t="shared" si="0"/>
        <v>173355.78693</v>
      </c>
      <c r="E16" s="13">
        <f t="shared" si="6"/>
        <v>4.3962823064930268E-2</v>
      </c>
      <c r="F16" s="8">
        <v>3943236.0081600002</v>
      </c>
      <c r="G16" s="1"/>
      <c r="H16" s="18" t="s">
        <v>26</v>
      </c>
      <c r="I16" s="8">
        <v>30000</v>
      </c>
      <c r="J16" s="8">
        <f>D16+I16</f>
        <v>203355.78693</v>
      </c>
      <c r="K16" s="19">
        <f>J16/F16</f>
        <v>5.1570787675194275E-2</v>
      </c>
    </row>
    <row r="17" spans="1:11" ht="15.75">
      <c r="A17" s="7" t="s">
        <v>31</v>
      </c>
      <c r="B17" s="8">
        <v>0</v>
      </c>
      <c r="C17" s="8">
        <v>76935.199999999997</v>
      </c>
      <c r="D17" s="12">
        <f t="shared" si="0"/>
        <v>76935.199999999997</v>
      </c>
      <c r="E17" s="13">
        <f t="shared" si="6"/>
        <v>2.2234438773704162E-2</v>
      </c>
      <c r="F17" s="8">
        <v>3460181.7829999998</v>
      </c>
      <c r="G17" s="1"/>
      <c r="H17" s="18" t="s">
        <v>26</v>
      </c>
      <c r="I17" s="8">
        <v>16800</v>
      </c>
      <c r="J17" s="8">
        <f>D17+I17</f>
        <v>93735.2</v>
      </c>
      <c r="K17" s="19">
        <f>J17/F17</f>
        <v>2.7089675016649262E-2</v>
      </c>
    </row>
    <row r="18" spans="1:11" ht="15.75" customHeight="1">
      <c r="A18" s="2"/>
      <c r="B18" s="2"/>
      <c r="C18" s="2"/>
      <c r="D18" s="2"/>
      <c r="E18" s="1"/>
      <c r="F18" s="1"/>
      <c r="G18" s="1"/>
      <c r="H18" s="1"/>
      <c r="I18" s="1"/>
      <c r="J18" s="1"/>
    </row>
    <row r="19" spans="1:11" ht="18.75">
      <c r="A19" s="5" t="s">
        <v>2</v>
      </c>
      <c r="B19" s="21" t="s">
        <v>33</v>
      </c>
      <c r="C19" s="2"/>
      <c r="D19" s="2"/>
      <c r="E19" s="1"/>
      <c r="F19" s="1"/>
      <c r="G19" s="1"/>
      <c r="H19" s="1"/>
      <c r="I19" s="1"/>
      <c r="J19" s="1"/>
    </row>
    <row r="20" spans="1:11" ht="18.75">
      <c r="A20" s="5" t="s">
        <v>3</v>
      </c>
      <c r="B20" s="21" t="s">
        <v>34</v>
      </c>
      <c r="C20" s="2"/>
      <c r="D20" s="2"/>
      <c r="E20" s="1"/>
      <c r="F20" s="1"/>
      <c r="G20" s="1"/>
      <c r="H20" s="1"/>
      <c r="I20" s="1"/>
      <c r="J20" s="1"/>
    </row>
    <row r="21" spans="1:11" ht="18.75">
      <c r="A21" s="2"/>
      <c r="B21" s="2"/>
      <c r="C21" s="2"/>
      <c r="D21" s="2"/>
      <c r="E21" s="1"/>
      <c r="F21" s="1"/>
      <c r="G21" s="1"/>
      <c r="H21" s="1"/>
      <c r="I21" s="1"/>
      <c r="J21" s="1"/>
    </row>
    <row r="22" spans="1:11" ht="18.75">
      <c r="A22" s="2"/>
      <c r="B22" s="2"/>
      <c r="C22" s="2"/>
      <c r="D22" s="2"/>
      <c r="E22" s="1"/>
      <c r="F22" s="1"/>
      <c r="G22" s="1"/>
      <c r="H22" s="1"/>
      <c r="I22" s="1"/>
      <c r="J22" s="1"/>
    </row>
    <row r="23" spans="1:11" ht="18.75" customHeight="1">
      <c r="B23" s="4"/>
      <c r="C23" s="2"/>
      <c r="E23" s="1"/>
      <c r="F23" s="1"/>
      <c r="G23" s="1"/>
      <c r="H23" s="1"/>
      <c r="I23" s="1"/>
      <c r="J23" s="1"/>
    </row>
    <row r="24" spans="1:11" ht="18.75">
      <c r="A24" s="4" t="s">
        <v>5</v>
      </c>
      <c r="E24" s="9" t="s">
        <v>4</v>
      </c>
      <c r="G24" s="1"/>
      <c r="H24" s="1"/>
      <c r="I24" s="1"/>
      <c r="J24" s="1"/>
    </row>
    <row r="25" spans="1:11" ht="15.7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1" ht="15.7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1" ht="15.7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1" ht="15.7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1" ht="15.7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1" ht="15.75">
      <c r="A30" s="15" t="s">
        <v>15</v>
      </c>
      <c r="B30" s="1"/>
      <c r="C30" s="1"/>
      <c r="D30" s="1"/>
      <c r="E30" s="1"/>
      <c r="F30" s="1"/>
      <c r="G30" s="1"/>
      <c r="H30" s="1"/>
      <c r="I30" s="1"/>
      <c r="J30" s="1"/>
    </row>
    <row r="31" spans="1:11" ht="15.7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1" ht="18.75">
      <c r="A32" s="2"/>
      <c r="B32" s="1"/>
      <c r="C32" s="1"/>
      <c r="D32" s="1"/>
      <c r="E32" s="1"/>
      <c r="F32" s="1"/>
      <c r="G32" s="1"/>
      <c r="H32" s="1"/>
      <c r="I32" s="1"/>
      <c r="J32" s="1"/>
    </row>
    <row r="33" spans="1:11" ht="18.75">
      <c r="A33" s="22" t="s">
        <v>8</v>
      </c>
      <c r="B33" s="22"/>
      <c r="C33" s="22"/>
      <c r="D33" s="22"/>
      <c r="E33" s="22"/>
      <c r="F33" s="22"/>
      <c r="G33" s="1"/>
      <c r="H33" s="1"/>
      <c r="I33" s="1"/>
      <c r="J33" s="1"/>
    </row>
    <row r="34" spans="1:11" ht="18.75">
      <c r="A34" s="22" t="s">
        <v>18</v>
      </c>
      <c r="B34" s="22"/>
      <c r="C34" s="22"/>
      <c r="D34" s="22"/>
      <c r="E34" s="22"/>
      <c r="F34" s="22"/>
      <c r="G34" s="1"/>
      <c r="H34" s="1"/>
      <c r="I34" s="1"/>
      <c r="J34" s="1"/>
    </row>
    <row r="35" spans="1:11" ht="18.75">
      <c r="A35" s="22" t="s">
        <v>32</v>
      </c>
      <c r="B35" s="22"/>
      <c r="C35" s="22"/>
      <c r="D35" s="22"/>
      <c r="E35" s="22"/>
      <c r="F35" s="22"/>
      <c r="G35" s="1"/>
      <c r="H35" s="1"/>
      <c r="I35" s="1"/>
      <c r="J35" s="1"/>
    </row>
    <row r="36" spans="1:11" ht="18.75">
      <c r="A36" s="27" t="s">
        <v>14</v>
      </c>
      <c r="B36" s="27"/>
      <c r="C36" s="27"/>
      <c r="D36" s="27"/>
      <c r="E36" s="27"/>
      <c r="F36" s="27"/>
      <c r="G36" s="1"/>
      <c r="H36" s="1"/>
      <c r="I36" s="1"/>
      <c r="J36" s="1"/>
    </row>
    <row r="37" spans="1:11" ht="18.75">
      <c r="A37" s="22" t="s">
        <v>0</v>
      </c>
      <c r="B37" s="22"/>
      <c r="C37" s="22"/>
      <c r="D37" s="22"/>
      <c r="E37" s="22"/>
      <c r="F37" s="22"/>
      <c r="G37" s="1"/>
      <c r="H37" s="15" t="s">
        <v>15</v>
      </c>
      <c r="I37" s="1"/>
      <c r="J37" s="1"/>
      <c r="K37" s="1"/>
    </row>
    <row r="38" spans="1:11" ht="18.75">
      <c r="A38" s="14"/>
      <c r="B38" s="14"/>
      <c r="C38" s="14"/>
      <c r="D38" s="14"/>
      <c r="E38" s="1"/>
      <c r="F38" s="1"/>
      <c r="G38" s="1"/>
      <c r="H38" s="1"/>
      <c r="I38" s="1"/>
      <c r="J38" s="1"/>
      <c r="K38" s="1"/>
    </row>
    <row r="39" spans="1:11" ht="15.75">
      <c r="A39" s="23" t="s">
        <v>1</v>
      </c>
      <c r="B39" s="25" t="s">
        <v>9</v>
      </c>
      <c r="C39" s="26"/>
      <c r="D39" s="10" t="s">
        <v>11</v>
      </c>
      <c r="E39" s="10" t="s">
        <v>10</v>
      </c>
      <c r="F39" s="10" t="s">
        <v>11</v>
      </c>
      <c r="G39" s="1"/>
      <c r="H39" s="10" t="s">
        <v>20</v>
      </c>
      <c r="I39" s="10" t="s">
        <v>21</v>
      </c>
      <c r="J39" s="10" t="s">
        <v>11</v>
      </c>
      <c r="K39" s="10" t="s">
        <v>22</v>
      </c>
    </row>
    <row r="40" spans="1:11" ht="15.75">
      <c r="A40" s="24"/>
      <c r="B40" s="6" t="s">
        <v>6</v>
      </c>
      <c r="C40" s="6" t="s">
        <v>7</v>
      </c>
      <c r="D40" s="11" t="s">
        <v>35</v>
      </c>
      <c r="E40" s="11" t="s">
        <v>12</v>
      </c>
      <c r="F40" s="11" t="s">
        <v>13</v>
      </c>
      <c r="G40" s="1"/>
      <c r="H40" s="11" t="s">
        <v>23</v>
      </c>
      <c r="I40" s="11" t="s">
        <v>0</v>
      </c>
      <c r="J40" s="11" t="s">
        <v>24</v>
      </c>
      <c r="K40" s="11" t="s">
        <v>25</v>
      </c>
    </row>
    <row r="41" spans="1:11" ht="15.75">
      <c r="A41" s="7" t="s">
        <v>16</v>
      </c>
      <c r="B41" s="8">
        <v>39412.66012</v>
      </c>
      <c r="C41" s="8">
        <v>173029.02338999999</v>
      </c>
      <c r="D41" s="12">
        <f t="shared" ref="D41:D47" si="7">B41+C41</f>
        <v>212441.68351</v>
      </c>
      <c r="E41" s="13">
        <f t="shared" ref="E41:E44" si="8">D41/F41</f>
        <v>6.0179555438488588E-2</v>
      </c>
      <c r="F41" s="8">
        <f>5328111.3897-466058.7-1331922.2</f>
        <v>3530130.4896999998</v>
      </c>
      <c r="H41" s="17"/>
      <c r="I41" s="17"/>
      <c r="J41" s="8">
        <f t="shared" ref="J41:J45" si="9">D41+I41</f>
        <v>212441.68351</v>
      </c>
      <c r="K41" s="19">
        <f t="shared" ref="K41:K45" si="10">J41/F41</f>
        <v>6.0179555438488588E-2</v>
      </c>
    </row>
    <row r="42" spans="1:11" ht="15.75">
      <c r="A42" s="7" t="s">
        <v>17</v>
      </c>
      <c r="B42" s="8">
        <v>16747.44414</v>
      </c>
      <c r="C42" s="8">
        <v>54654.064639999997</v>
      </c>
      <c r="D42" s="12">
        <f t="shared" si="7"/>
        <v>71401.508780000004</v>
      </c>
      <c r="E42" s="13">
        <f t="shared" si="8"/>
        <v>2.3684806884458624E-2</v>
      </c>
      <c r="F42" s="8">
        <f>3641940.26302-627285.8</f>
        <v>3014654.4630199997</v>
      </c>
      <c r="H42" s="18" t="s">
        <v>26</v>
      </c>
      <c r="I42" s="8">
        <v>36330.74</v>
      </c>
      <c r="J42" s="8">
        <f t="shared" si="9"/>
        <v>107732.24877999999</v>
      </c>
      <c r="K42" s="19">
        <f t="shared" si="10"/>
        <v>3.5736184727478429E-2</v>
      </c>
    </row>
    <row r="43" spans="1:11" ht="15.75">
      <c r="A43" s="7" t="s">
        <v>27</v>
      </c>
      <c r="B43" s="8">
        <v>9036.4</v>
      </c>
      <c r="C43" s="8">
        <f>98972.53387+39000</f>
        <v>137972.53386999998</v>
      </c>
      <c r="D43" s="12">
        <f t="shared" si="7"/>
        <v>147008.93386999998</v>
      </c>
      <c r="E43" s="13">
        <f t="shared" si="8"/>
        <v>4.6385322653200035E-2</v>
      </c>
      <c r="F43" s="8">
        <f>3857755.7255-688457.21767</f>
        <v>3169298.50783</v>
      </c>
      <c r="G43" s="20"/>
      <c r="H43" s="18" t="s">
        <v>26</v>
      </c>
      <c r="I43" s="8">
        <v>33390</v>
      </c>
      <c r="J43" s="8">
        <f t="shared" si="9"/>
        <v>180398.93386999998</v>
      </c>
      <c r="K43" s="19">
        <f t="shared" si="10"/>
        <v>5.6920777081840131E-2</v>
      </c>
    </row>
    <row r="44" spans="1:11" ht="15.75">
      <c r="A44" s="7" t="s">
        <v>28</v>
      </c>
      <c r="B44" s="8">
        <v>8912.1885899999997</v>
      </c>
      <c r="C44" s="8">
        <v>46199.386989999999</v>
      </c>
      <c r="D44" s="12">
        <f t="shared" si="7"/>
        <v>55111.575579999997</v>
      </c>
      <c r="E44" s="13">
        <f t="shared" si="8"/>
        <v>1.6445125915891732E-2</v>
      </c>
      <c r="F44" s="8">
        <f>F14-142640.023</f>
        <v>3351240.7178799999</v>
      </c>
      <c r="H44" s="18" t="s">
        <v>26</v>
      </c>
      <c r="I44" s="8">
        <v>39869.332999999999</v>
      </c>
      <c r="J44" s="8">
        <f t="shared" si="9"/>
        <v>94980.908579999988</v>
      </c>
      <c r="K44" s="19">
        <f t="shared" si="10"/>
        <v>2.834201317537257E-2</v>
      </c>
    </row>
    <row r="45" spans="1:11" ht="15.75">
      <c r="A45" s="7" t="s">
        <v>29</v>
      </c>
      <c r="B45" s="8">
        <v>26720.848190000001</v>
      </c>
      <c r="C45" s="8">
        <v>79176.341079999998</v>
      </c>
      <c r="D45" s="12">
        <f t="shared" si="7"/>
        <v>105897.18927</v>
      </c>
      <c r="E45" s="13">
        <f t="shared" ref="E45" si="11">D45/F45</f>
        <v>3.0091104947845684E-2</v>
      </c>
      <c r="F45" s="8">
        <f>F15-81216.064</f>
        <v>3519219.03345</v>
      </c>
      <c r="H45" s="18" t="s">
        <v>26</v>
      </c>
      <c r="I45" s="8">
        <v>26937.4</v>
      </c>
      <c r="J45" s="8">
        <f t="shared" si="9"/>
        <v>132834.58927</v>
      </c>
      <c r="K45" s="19">
        <f t="shared" si="10"/>
        <v>3.7745473642707063E-2</v>
      </c>
    </row>
    <row r="46" spans="1:11" ht="15.75">
      <c r="A46" s="7" t="s">
        <v>30</v>
      </c>
      <c r="B46" s="8">
        <v>26084.892049999999</v>
      </c>
      <c r="C46" s="8">
        <f>140570.89488+2000+4700</f>
        <v>147270.89488000001</v>
      </c>
      <c r="D46" s="12">
        <f t="shared" si="7"/>
        <v>173355.78693</v>
      </c>
      <c r="E46" s="13">
        <f t="shared" ref="E46:E47" si="12">D46/F46</f>
        <v>4.5387325427843253E-2</v>
      </c>
      <c r="F46" s="8">
        <f>F16-123760.3</f>
        <v>3819475.7081600004</v>
      </c>
      <c r="G46" s="1"/>
      <c r="H46" s="18" t="s">
        <v>26</v>
      </c>
      <c r="I46" s="8">
        <v>30000</v>
      </c>
      <c r="J46" s="8">
        <f t="shared" ref="J46:J47" si="13">D46+I46</f>
        <v>203355.78693</v>
      </c>
      <c r="K46" s="19">
        <f t="shared" ref="K46:K47" si="14">J46/F46</f>
        <v>5.3241806590246625E-2</v>
      </c>
    </row>
    <row r="47" spans="1:11" ht="15.75">
      <c r="A47" s="7" t="s">
        <v>31</v>
      </c>
      <c r="B47" s="8">
        <v>0</v>
      </c>
      <c r="C47" s="8">
        <v>76935.199999999997</v>
      </c>
      <c r="D47" s="12">
        <f t="shared" si="7"/>
        <v>76935.199999999997</v>
      </c>
      <c r="E47" s="13">
        <f t="shared" si="12"/>
        <v>2.2842184560545584E-2</v>
      </c>
      <c r="F47" s="8">
        <f>F17-92062.6</f>
        <v>3368119.1829999997</v>
      </c>
      <c r="G47" s="1"/>
      <c r="H47" s="18" t="s">
        <v>26</v>
      </c>
      <c r="I47" s="8">
        <v>16800</v>
      </c>
      <c r="J47" s="8">
        <f t="shared" si="13"/>
        <v>93735.2</v>
      </c>
      <c r="K47" s="19">
        <f t="shared" si="14"/>
        <v>2.7830131568120343E-2</v>
      </c>
    </row>
    <row r="48" spans="1:11" ht="18.75">
      <c r="A48" s="5"/>
      <c r="C48" s="2"/>
      <c r="D48" s="2"/>
      <c r="E48" s="1"/>
      <c r="F48" s="1"/>
    </row>
    <row r="49" spans="1:6" ht="18.75">
      <c r="A49" s="5" t="s">
        <v>2</v>
      </c>
      <c r="B49" s="21" t="s">
        <v>33</v>
      </c>
      <c r="C49" s="2"/>
      <c r="D49" s="2"/>
      <c r="E49" s="1"/>
      <c r="F49" s="1"/>
    </row>
    <row r="50" spans="1:6" ht="18.75">
      <c r="A50" s="5" t="s">
        <v>3</v>
      </c>
      <c r="B50" s="21" t="s">
        <v>34</v>
      </c>
      <c r="C50" s="2"/>
      <c r="D50" s="2"/>
      <c r="E50" s="1"/>
      <c r="F50" s="1"/>
    </row>
    <row r="51" spans="1:6" ht="18.75">
      <c r="A51" s="2"/>
      <c r="B51" s="2"/>
      <c r="C51" s="2"/>
      <c r="D51" s="2"/>
      <c r="E51" s="1"/>
      <c r="F51" s="1"/>
    </row>
    <row r="52" spans="1:6" ht="18.75">
      <c r="A52" s="2"/>
      <c r="B52" s="2"/>
      <c r="C52" s="2"/>
      <c r="D52" s="2"/>
      <c r="E52" s="1"/>
      <c r="F52" s="1"/>
    </row>
    <row r="54" spans="1:6" ht="18.75">
      <c r="A54" s="4" t="s">
        <v>5</v>
      </c>
      <c r="B54" s="4"/>
      <c r="C54" s="2"/>
      <c r="E54" s="9" t="s">
        <v>4</v>
      </c>
    </row>
  </sheetData>
  <mergeCells count="13">
    <mergeCell ref="A9:A10"/>
    <mergeCell ref="B9:C9"/>
    <mergeCell ref="A4:F4"/>
    <mergeCell ref="A5:F5"/>
    <mergeCell ref="A6:F6"/>
    <mergeCell ref="A7:F7"/>
    <mergeCell ref="A33:F33"/>
    <mergeCell ref="A34:F34"/>
    <mergeCell ref="A35:F35"/>
    <mergeCell ref="A37:F37"/>
    <mergeCell ref="A39:A40"/>
    <mergeCell ref="B39:C39"/>
    <mergeCell ref="A36:F36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Анализ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2019-11-18T12:23:32Z</dcterms:modified>
</cp:coreProperties>
</file>